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480" yWindow="100" windowWidth="15600" windowHeight="9780"/>
  </bookViews>
  <sheets>
    <sheet name="CoP" sheetId="3" r:id="rId1"/>
    <sheet name="CF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2" l="1"/>
  <c r="M34" i="2"/>
  <c r="M19" i="2"/>
  <c r="M35" i="2"/>
  <c r="M36" i="2"/>
  <c r="L8" i="2"/>
  <c r="L34" i="2"/>
  <c r="L19" i="2"/>
  <c r="L35" i="2"/>
  <c r="L36" i="2"/>
  <c r="K8" i="2"/>
  <c r="K34" i="2"/>
  <c r="K19" i="2"/>
  <c r="K35" i="2"/>
  <c r="K36" i="2"/>
  <c r="J8" i="2"/>
  <c r="J34" i="2"/>
  <c r="J19" i="2"/>
  <c r="J35" i="2"/>
  <c r="J36" i="2"/>
  <c r="I8" i="2"/>
  <c r="I34" i="2"/>
  <c r="I19" i="2"/>
  <c r="I35" i="2"/>
  <c r="I36" i="2"/>
  <c r="H8" i="2"/>
  <c r="H34" i="2"/>
  <c r="H19" i="2"/>
  <c r="H35" i="2"/>
  <c r="H36" i="2"/>
  <c r="G8" i="2"/>
  <c r="G34" i="2"/>
  <c r="G19" i="2"/>
  <c r="G35" i="2"/>
  <c r="G36" i="2"/>
  <c r="F8" i="2"/>
  <c r="F34" i="2"/>
  <c r="F19" i="2"/>
  <c r="F35" i="2"/>
  <c r="F36" i="2"/>
  <c r="E8" i="2"/>
  <c r="E34" i="2"/>
  <c r="E19" i="2"/>
  <c r="E35" i="2"/>
  <c r="E36" i="2"/>
  <c r="D8" i="2"/>
  <c r="D34" i="2"/>
  <c r="D19" i="2"/>
  <c r="D35" i="2"/>
  <c r="D36" i="2"/>
  <c r="C8" i="2"/>
  <c r="C34" i="2"/>
  <c r="C19" i="2"/>
  <c r="C35" i="2"/>
  <c r="C36" i="2"/>
  <c r="B8" i="2"/>
  <c r="B34" i="2"/>
  <c r="B19" i="2"/>
  <c r="B35" i="2"/>
  <c r="B36" i="2"/>
  <c r="E11" i="3"/>
  <c r="E42" i="3"/>
  <c r="F34" i="3"/>
  <c r="C31" i="3"/>
  <c r="C25" i="3"/>
  <c r="D11" i="3"/>
  <c r="D42" i="3"/>
  <c r="N43" i="2"/>
  <c r="N42" i="2"/>
  <c r="N41" i="2"/>
  <c r="N40" i="2"/>
  <c r="N39" i="2"/>
  <c r="M44" i="2"/>
  <c r="L44" i="2"/>
  <c r="K44" i="2"/>
  <c r="J44" i="2"/>
  <c r="I44" i="2"/>
  <c r="H44" i="2"/>
  <c r="G44" i="2"/>
  <c r="F44" i="2"/>
  <c r="E44" i="2"/>
  <c r="D44" i="2"/>
  <c r="C44" i="2"/>
  <c r="B4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18" i="2"/>
  <c r="N17" i="2"/>
  <c r="N16" i="2"/>
  <c r="N15" i="2"/>
  <c r="N14" i="2"/>
  <c r="N13" i="2"/>
  <c r="N12" i="2"/>
  <c r="N11" i="2"/>
  <c r="N7" i="2"/>
  <c r="N5" i="2"/>
  <c r="N4" i="2"/>
  <c r="C32" i="3"/>
  <c r="E35" i="3"/>
  <c r="E44" i="3"/>
  <c r="D45" i="2"/>
  <c r="H45" i="2"/>
  <c r="L45" i="2"/>
  <c r="E45" i="2"/>
  <c r="I45" i="2"/>
  <c r="N19" i="2"/>
  <c r="F45" i="2"/>
  <c r="J45" i="2"/>
  <c r="M45" i="2"/>
  <c r="C45" i="2"/>
  <c r="G45" i="2"/>
  <c r="K45" i="2"/>
  <c r="N44" i="2"/>
  <c r="N8" i="2"/>
  <c r="N34" i="2"/>
  <c r="D35" i="3"/>
  <c r="D36" i="3"/>
  <c r="D38" i="3"/>
  <c r="E36" i="3"/>
  <c r="E38" i="3"/>
  <c r="N36" i="2"/>
  <c r="B45" i="2"/>
  <c r="D44" i="3"/>
  <c r="B46" i="2"/>
  <c r="C2" i="2"/>
  <c r="C46" i="2"/>
  <c r="D2" i="2"/>
  <c r="D46" i="2"/>
  <c r="E2" i="2"/>
  <c r="E46" i="2"/>
  <c r="F2" i="2"/>
  <c r="F46" i="2"/>
  <c r="G2" i="2"/>
  <c r="G46" i="2"/>
  <c r="H2" i="2"/>
  <c r="H46" i="2"/>
  <c r="I2" i="2"/>
  <c r="I46" i="2"/>
  <c r="J2" i="2"/>
  <c r="J46" i="2"/>
  <c r="K2" i="2"/>
  <c r="K46" i="2"/>
  <c r="L2" i="2"/>
  <c r="L46" i="2"/>
  <c r="M2" i="2"/>
  <c r="M46" i="2"/>
  <c r="N45" i="2"/>
</calcChain>
</file>

<file path=xl/sharedStrings.xml><?xml version="1.0" encoding="utf-8"?>
<sst xmlns="http://schemas.openxmlformats.org/spreadsheetml/2006/main" count="90" uniqueCount="85">
  <si>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</si>
  <si>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</si>
  <si>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</si>
  <si>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</si>
  <si>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</si>
  <si>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</si>
  <si>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</si>
  <si>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</si>
  <si>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</si>
  <si>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</si>
  <si>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</si>
  <si>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</si>
  <si>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</si>
  <si>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Note</t>
  </si>
  <si>
    <t>Beginning cash</t>
  </si>
  <si>
    <t>CASH IN</t>
  </si>
  <si>
    <t>Beet sales (wholesale)</t>
  </si>
  <si>
    <t>Kale sales (retail)</t>
  </si>
  <si>
    <t>Other</t>
  </si>
  <si>
    <t>Subtotal</t>
  </si>
  <si>
    <t>CASH OUT</t>
  </si>
  <si>
    <t>Direct</t>
  </si>
  <si>
    <t>Fertilizer (2 acres)</t>
  </si>
  <si>
    <t>Water</t>
  </si>
  <si>
    <t>Seed</t>
  </si>
  <si>
    <t>Weed mat</t>
  </si>
  <si>
    <t>Amendments</t>
  </si>
  <si>
    <t>Boxes</t>
  </si>
  <si>
    <t>Field labor</t>
  </si>
  <si>
    <t>Sales/delivery labor</t>
  </si>
  <si>
    <t>Indirect</t>
  </si>
  <si>
    <t>Fuel</t>
  </si>
  <si>
    <t>Electricity</t>
  </si>
  <si>
    <t>Insurance</t>
  </si>
  <si>
    <t>Cell phone</t>
  </si>
  <si>
    <t>Internet</t>
  </si>
  <si>
    <t>Auto repair/maint</t>
  </si>
  <si>
    <t>Equip repair/maint</t>
  </si>
  <si>
    <t>Office supplies</t>
  </si>
  <si>
    <t>Lease rent</t>
  </si>
  <si>
    <t>Marketing</t>
  </si>
  <si>
    <t>Services</t>
  </si>
  <si>
    <t>Licenses</t>
  </si>
  <si>
    <t>Manager labor</t>
  </si>
  <si>
    <t>OTHER</t>
  </si>
  <si>
    <t>Loan payment</t>
  </si>
  <si>
    <t>GET</t>
  </si>
  <si>
    <t>Income Tax</t>
  </si>
  <si>
    <t>Capital purchases</t>
  </si>
  <si>
    <t>Owner withdrawal</t>
  </si>
  <si>
    <t>Ending Cash</t>
  </si>
  <si>
    <t>A</t>
  </si>
  <si>
    <t>B</t>
  </si>
  <si>
    <t>C</t>
  </si>
  <si>
    <t>Direct Costs per Year</t>
  </si>
  <si>
    <t>Crop 1</t>
  </si>
  <si>
    <t>Crop 2</t>
  </si>
  <si>
    <t>Labor (plant, spray, irrigate, harvest, pack, etc.)</t>
  </si>
  <si>
    <t>Materials (fertilizer, water, seeds, pesticide)</t>
  </si>
  <si>
    <t>Indirect Costs per Year</t>
  </si>
  <si>
    <t>Machinery and equipment</t>
  </si>
  <si>
    <t>Utilities</t>
  </si>
  <si>
    <t>Rent</t>
  </si>
  <si>
    <t>Adminstrative labor</t>
  </si>
  <si>
    <t>Other Business Expenses</t>
  </si>
  <si>
    <t>Capital Investment "Costs" per Year</t>
  </si>
  <si>
    <t xml:space="preserve">Vehicle </t>
  </si>
  <si>
    <t>Total Non-Direct ($C+$D)</t>
  </si>
  <si>
    <t>Allocation (totals 100%)</t>
  </si>
  <si>
    <t>By share of acreage-weeks</t>
  </si>
  <si>
    <t>Total Allocation of Indirect and Capital Investments ( $N x %E)</t>
  </si>
  <si>
    <t>Total Crop Cost per Year (Direct Cost + Total Allocation) (e.g., $A+$G)</t>
  </si>
  <si>
    <t>Crop Yield per Year (in selling units, e.g., pounds, bunches, cases)</t>
  </si>
  <si>
    <t>Cost of Production (Total Crop Cost / Crop Yield) ($I/K)</t>
  </si>
  <si>
    <t>aka, Breakeven price at stated yield</t>
  </si>
  <si>
    <t>Selling Price, each</t>
  </si>
  <si>
    <t>Contribution Margin, each (at stated yield)</t>
  </si>
  <si>
    <t>Breakeven Volume (assuming 1 crop)</t>
  </si>
  <si>
    <t>Loan</t>
  </si>
  <si>
    <t>Operating Cashflow</t>
  </si>
  <si>
    <t>Net Cashflow</t>
  </si>
  <si>
    <t>Cash Out</t>
  </si>
  <si>
    <t>Subtotal (indirect)</t>
  </si>
  <si>
    <t>Subtotal (direct)</t>
  </si>
  <si>
    <t>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</si>
</sst>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 Narrow"/>
      <family val="2"/>
    </font>
    <font>
      <sz val="10"/>
      <color theme="1"/>
      <name val="Times New Roman"/>
      <family val="1"/>
    </font>
    <font>
      <sz val="10"/>
      <color rgb="FF80808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rgb="FF808080"/>
      <name val="Calibri"/>
      <family val="2"/>
    </font>
    <font>
      <b/>
      <sz val="11"/>
      <color rgb="FF808080"/>
      <name val="Calibri"/>
      <family val="2"/>
    </font>
    <font>
      <b/>
      <sz val="11"/>
      <name val="Calibri"/>
      <family val="2"/>
    </font>
    <font>
      <b/>
      <sz val="11"/>
      <color theme="0" tint="-0.499984740745262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 indent="10"/>
    </xf>
    <xf numFmtId="9" fontId="9" fillId="0" borderId="2" xfId="1" applyFont="1" applyBorder="1" applyAlignment="1">
      <alignment horizontal="center" vertical="center"/>
    </xf>
    <xf numFmtId="9" fontId="0" fillId="0" borderId="0" xfId="0" applyNumberFormat="1"/>
    <xf numFmtId="44" fontId="9" fillId="0" borderId="1" xfId="2" applyFont="1" applyBorder="1" applyAlignment="1">
      <alignment horizontal="center" vertical="center"/>
    </xf>
    <xf numFmtId="44" fontId="9" fillId="0" borderId="2" xfId="2" applyFont="1" applyBorder="1" applyAlignment="1">
      <alignment horizontal="center" vertical="center"/>
    </xf>
    <xf numFmtId="164" fontId="10" fillId="0" borderId="13" xfId="2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0" fillId="0" borderId="0" xfId="2" applyNumberFormat="1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0" xfId="0" applyNumberFormat="1" applyFont="1"/>
    <xf numFmtId="0" fontId="14" fillId="0" borderId="0" xfId="0" applyFont="1" applyBorder="1" applyAlignment="1">
      <alignment horizontal="right" vertical="center" wrapText="1"/>
    </xf>
    <xf numFmtId="44" fontId="10" fillId="0" borderId="3" xfId="0" applyNumberFormat="1" applyFont="1" applyBorder="1" applyAlignment="1">
      <alignment horizontal="center" vertical="center"/>
    </xf>
    <xf numFmtId="165" fontId="13" fillId="0" borderId="3" xfId="2" applyNumberFormat="1" applyFont="1" applyBorder="1" applyAlignment="1">
      <alignment vertical="center"/>
    </xf>
    <xf numFmtId="44" fontId="12" fillId="0" borderId="0" xfId="2" applyNumberFormat="1" applyFont="1"/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37" workbookViewId="0">
      <selection activeCell="F37" sqref="F37"/>
    </sheetView>
  </sheetViews>
  <sheetFormatPr baseColWidth="10" defaultColWidth="8.83203125" defaultRowHeight="14" x14ac:dyDescent="0"/>
  <cols>
    <col min="2" max="2" width="46.5" customWidth="1"/>
    <col min="3" max="3" width="11.6640625" customWidth="1"/>
  </cols>
  <sheetData>
    <row r="1" spans="1:5" ht="15" thickBot="1">
      <c r="A1" s="43" t="s">
        <v>54</v>
      </c>
      <c r="B1" s="43"/>
      <c r="D1" s="17" t="s">
        <v>55</v>
      </c>
      <c r="E1" s="17" t="s">
        <v>56</v>
      </c>
    </row>
    <row r="2" spans="1:5" ht="15" thickBot="1">
      <c r="B2" s="41" t="s">
        <v>57</v>
      </c>
      <c r="C2" s="42"/>
      <c r="D2" s="18"/>
      <c r="E2" s="18"/>
    </row>
    <row r="3" spans="1:5" ht="15" thickBot="1">
      <c r="B3" s="41" t="s">
        <v>58</v>
      </c>
      <c r="C3" s="42"/>
      <c r="D3" s="19"/>
      <c r="E3" s="19"/>
    </row>
    <row r="4" spans="1:5" ht="15" thickBot="1">
      <c r="B4" s="41"/>
      <c r="C4" s="42"/>
      <c r="D4" s="19"/>
      <c r="E4" s="19"/>
    </row>
    <row r="5" spans="1:5" ht="15" thickBot="1">
      <c r="B5" s="41"/>
      <c r="C5" s="42"/>
      <c r="D5" s="19"/>
      <c r="E5" s="19"/>
    </row>
    <row r="6" spans="1:5" ht="15" thickBot="1">
      <c r="B6" s="41"/>
      <c r="C6" s="42"/>
      <c r="D6" s="19"/>
      <c r="E6" s="19"/>
    </row>
    <row r="7" spans="1:5" ht="15" thickBot="1">
      <c r="B7" s="41"/>
      <c r="C7" s="42"/>
      <c r="D7" s="19"/>
      <c r="E7" s="19"/>
    </row>
    <row r="8" spans="1:5" ht="15" thickBot="1">
      <c r="B8" s="41"/>
      <c r="C8" s="42"/>
      <c r="D8" s="19"/>
      <c r="E8" s="19"/>
    </row>
    <row r="9" spans="1:5" ht="15" thickBot="1">
      <c r="B9" s="41"/>
      <c r="C9" s="42"/>
      <c r="D9" s="19"/>
      <c r="E9" s="19"/>
    </row>
    <row r="10" spans="1:5" ht="15" thickBot="1">
      <c r="B10" s="41"/>
      <c r="C10" s="42"/>
      <c r="D10" s="19"/>
      <c r="E10" s="19"/>
    </row>
    <row r="11" spans="1:5">
      <c r="C11" s="20" t="s">
        <v>12</v>
      </c>
      <c r="D11" s="33">
        <f>SUM(D2:D10)</f>
        <v>0</v>
      </c>
      <c r="E11" s="33">
        <f>SUM(E2:E10)</f>
        <v>0</v>
      </c>
    </row>
    <row r="12" spans="1:5" ht="15" thickBot="1">
      <c r="A12" s="43" t="s">
        <v>59</v>
      </c>
      <c r="B12" s="43"/>
    </row>
    <row r="13" spans="1:5" ht="15" thickBot="1">
      <c r="B13" s="21" t="s">
        <v>60</v>
      </c>
      <c r="C13" s="22"/>
    </row>
    <row r="14" spans="1:5" ht="15" thickBot="1">
      <c r="B14" s="23" t="s">
        <v>61</v>
      </c>
      <c r="C14" s="24"/>
    </row>
    <row r="15" spans="1:5" ht="15" thickBot="1">
      <c r="B15" s="23" t="s">
        <v>33</v>
      </c>
      <c r="C15" s="24"/>
    </row>
    <row r="16" spans="1:5" ht="15" thickBot="1">
      <c r="B16" s="23" t="s">
        <v>62</v>
      </c>
      <c r="C16" s="24"/>
    </row>
    <row r="17" spans="1:3" ht="15" thickBot="1">
      <c r="B17" s="23" t="s">
        <v>63</v>
      </c>
      <c r="C17" s="24"/>
    </row>
    <row r="18" spans="1:3" ht="15" thickBot="1">
      <c r="B18" s="23" t="s">
        <v>64</v>
      </c>
      <c r="C18" s="24"/>
    </row>
    <row r="19" spans="1:3" ht="15" thickBot="1">
      <c r="B19" s="25"/>
      <c r="C19" s="24"/>
    </row>
    <row r="20" spans="1:3" ht="15" thickBot="1">
      <c r="B20" s="25"/>
      <c r="C20" s="24"/>
    </row>
    <row r="21" spans="1:3" ht="15" thickBot="1">
      <c r="B21" s="25"/>
      <c r="C21" s="24"/>
    </row>
    <row r="22" spans="1:3" ht="15" thickBot="1">
      <c r="B22" s="25"/>
      <c r="C22" s="24"/>
    </row>
    <row r="23" spans="1:3" ht="15" thickBot="1">
      <c r="B23" s="25"/>
      <c r="C23" s="24"/>
    </row>
    <row r="24" spans="1:3" ht="15" thickBot="1">
      <c r="B24" s="25"/>
      <c r="C24" s="24"/>
    </row>
    <row r="25" spans="1:3">
      <c r="B25" s="20" t="s">
        <v>12</v>
      </c>
      <c r="C25" s="33">
        <f>SUM(C13:C24)</f>
        <v>0</v>
      </c>
    </row>
    <row r="26" spans="1:3" ht="15" thickBot="1">
      <c r="A26" s="43" t="s">
        <v>65</v>
      </c>
      <c r="B26" s="43"/>
    </row>
    <row r="27" spans="1:3" ht="15" thickBot="1">
      <c r="B27" s="21" t="s">
        <v>84</v>
      </c>
      <c r="C27" s="22"/>
    </row>
    <row r="28" spans="1:3" ht="15" thickBot="1">
      <c r="B28" s="23" t="s">
        <v>66</v>
      </c>
      <c r="C28" s="24"/>
    </row>
    <row r="29" spans="1:3" ht="15" thickBot="1">
      <c r="B29" s="25"/>
      <c r="C29" s="24"/>
    </row>
    <row r="30" spans="1:3" ht="15" thickBot="1">
      <c r="B30" s="25"/>
      <c r="C30" s="24"/>
    </row>
    <row r="31" spans="1:3" ht="15" thickBot="1">
      <c r="B31" s="20" t="s">
        <v>12</v>
      </c>
      <c r="C31" s="31">
        <f>SUM(C27:C30)</f>
        <v>0</v>
      </c>
    </row>
    <row r="32" spans="1:3">
      <c r="B32" s="20" t="s">
        <v>67</v>
      </c>
      <c r="C32" s="32">
        <f>C25+C31</f>
        <v>0</v>
      </c>
    </row>
    <row r="33" spans="1:6" ht="15" thickBot="1">
      <c r="A33" s="43" t="s">
        <v>68</v>
      </c>
      <c r="B33" s="43"/>
    </row>
    <row r="34" spans="1:6" ht="15" thickBot="1">
      <c r="B34" s="45" t="s">
        <v>69</v>
      </c>
      <c r="C34" s="46"/>
      <c r="D34" s="27">
        <v>0</v>
      </c>
      <c r="E34" s="27">
        <v>0</v>
      </c>
      <c r="F34" s="28">
        <f>D34+E34</f>
        <v>0</v>
      </c>
    </row>
    <row r="35" spans="1:6" ht="15" thickBot="1">
      <c r="A35" s="43" t="s">
        <v>70</v>
      </c>
      <c r="B35" s="43"/>
      <c r="C35" s="44"/>
      <c r="D35" s="38">
        <f>$C$32*D34</f>
        <v>0</v>
      </c>
      <c r="E35" s="38">
        <f>$C$32*E34</f>
        <v>0</v>
      </c>
    </row>
    <row r="36" spans="1:6" ht="15" thickBot="1">
      <c r="A36" s="43" t="s">
        <v>71</v>
      </c>
      <c r="B36" s="43"/>
      <c r="C36" s="44"/>
      <c r="D36" s="38">
        <f>D11+D35</f>
        <v>0</v>
      </c>
      <c r="E36" s="38">
        <f>E11+E35</f>
        <v>0</v>
      </c>
    </row>
    <row r="37" spans="1:6" ht="15" thickBot="1">
      <c r="A37" s="43" t="s">
        <v>72</v>
      </c>
      <c r="B37" s="43"/>
      <c r="C37" s="44"/>
      <c r="D37" s="34">
        <v>0</v>
      </c>
      <c r="E37" s="35">
        <v>0</v>
      </c>
    </row>
    <row r="38" spans="1:6" ht="15" thickBot="1">
      <c r="A38" s="43" t="s">
        <v>73</v>
      </c>
      <c r="B38" s="43"/>
      <c r="C38" s="44"/>
      <c r="D38" s="39" t="e">
        <f>D36/D37</f>
        <v>#DIV/0!</v>
      </c>
      <c r="E38" s="39" t="e">
        <f>E36/E37</f>
        <v>#DIV/0!</v>
      </c>
      <c r="F38" t="s">
        <v>74</v>
      </c>
    </row>
    <row r="40" spans="1:6" ht="15" thickBot="1"/>
    <row r="41" spans="1:6" ht="15" thickBot="1">
      <c r="B41" t="s">
        <v>75</v>
      </c>
      <c r="D41" s="29">
        <v>0</v>
      </c>
      <c r="E41" s="30">
        <v>0</v>
      </c>
    </row>
    <row r="42" spans="1:6">
      <c r="B42" t="s">
        <v>76</v>
      </c>
      <c r="D42" s="40" t="e">
        <f>D41-(D11/D37)</f>
        <v>#DIV/0!</v>
      </c>
      <c r="E42" s="40" t="e">
        <f>E41-(E11/E37)</f>
        <v>#DIV/0!</v>
      </c>
    </row>
    <row r="43" spans="1:6" ht="15">
      <c r="A43" s="26"/>
    </row>
    <row r="44" spans="1:6">
      <c r="B44" t="s">
        <v>77</v>
      </c>
      <c r="D44" s="36" t="e">
        <f>D35/D42</f>
        <v>#DIV/0!</v>
      </c>
      <c r="E44" s="36" t="e">
        <f>E35/E42</f>
        <v>#DIV/0!</v>
      </c>
    </row>
    <row r="45" spans="1:6" ht="15">
      <c r="A45" s="26"/>
    </row>
  </sheetData>
  <mergeCells count="18">
    <mergeCell ref="A38:C38"/>
    <mergeCell ref="B7:C7"/>
    <mergeCell ref="B8:C8"/>
    <mergeCell ref="B9:C9"/>
    <mergeCell ref="B10:C10"/>
    <mergeCell ref="A12:B12"/>
    <mergeCell ref="A26:B26"/>
    <mergeCell ref="A33:B33"/>
    <mergeCell ref="B34:C34"/>
    <mergeCell ref="A35:C35"/>
    <mergeCell ref="A36:C36"/>
    <mergeCell ref="A37:C37"/>
    <mergeCell ref="B6:C6"/>
    <mergeCell ref="A1:B1"/>
    <mergeCell ref="B2:C2"/>
    <mergeCell ref="B3:C3"/>
    <mergeCell ref="B4:C4"/>
    <mergeCell ref="B5:C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33" zoomScale="130" zoomScaleNormal="130" zoomScalePageLayoutView="130" workbookViewId="0">
      <selection activeCell="B27" sqref="B27"/>
    </sheetView>
  </sheetViews>
  <sheetFormatPr baseColWidth="10" defaultColWidth="8.83203125" defaultRowHeight="14" x14ac:dyDescent="0"/>
  <cols>
    <col min="1" max="1" width="20.33203125" customWidth="1"/>
    <col min="2" max="2" width="10.5" bestFit="1" customWidth="1"/>
  </cols>
  <sheetData>
    <row r="1" spans="1:15" ht="15">
      <c r="A1" s="1">
        <v>2013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>
      <c r="A2" s="3" t="s">
        <v>14</v>
      </c>
      <c r="B2" s="4">
        <v>9520</v>
      </c>
      <c r="C2" s="4">
        <f>B46</f>
        <v>8555</v>
      </c>
      <c r="D2" s="4">
        <f t="shared" ref="D2:M2" si="0">C46</f>
        <v>7390</v>
      </c>
      <c r="E2" s="4">
        <f t="shared" si="0"/>
        <v>6425</v>
      </c>
      <c r="F2" s="4">
        <f t="shared" si="0"/>
        <v>6298</v>
      </c>
      <c r="G2" s="4">
        <f t="shared" si="0"/>
        <v>5633</v>
      </c>
      <c r="H2" s="4">
        <f t="shared" si="0"/>
        <v>3268</v>
      </c>
      <c r="I2" s="4">
        <f t="shared" si="0"/>
        <v>3803</v>
      </c>
      <c r="J2" s="4">
        <f t="shared" si="0"/>
        <v>3095</v>
      </c>
      <c r="K2" s="4">
        <f t="shared" si="0"/>
        <v>2630</v>
      </c>
      <c r="L2" s="4">
        <f t="shared" si="0"/>
        <v>1385</v>
      </c>
      <c r="M2" s="4">
        <f t="shared" si="0"/>
        <v>1280</v>
      </c>
      <c r="N2" s="5"/>
      <c r="O2" s="5"/>
    </row>
    <row r="3" spans="1:15">
      <c r="A3" s="3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5" t="s">
        <v>16</v>
      </c>
      <c r="B4" s="4"/>
      <c r="C4" s="4"/>
      <c r="D4" s="4"/>
      <c r="E4" s="4"/>
      <c r="F4" s="4"/>
      <c r="G4" s="4"/>
      <c r="H4" s="4">
        <v>1500</v>
      </c>
      <c r="I4" s="4"/>
      <c r="J4" s="4"/>
      <c r="K4" s="4"/>
      <c r="L4" s="4">
        <v>1800</v>
      </c>
      <c r="M4" s="13"/>
      <c r="N4" s="4">
        <f>SUM(B4:M4)</f>
        <v>3300</v>
      </c>
      <c r="O4" s="5"/>
    </row>
    <row r="5" spans="1:15">
      <c r="A5" s="5" t="s">
        <v>17</v>
      </c>
      <c r="B5" s="4"/>
      <c r="C5" s="4"/>
      <c r="D5" s="4"/>
      <c r="E5" s="4"/>
      <c r="F5" s="4">
        <v>300</v>
      </c>
      <c r="G5" s="4"/>
      <c r="H5" s="4"/>
      <c r="I5" s="4"/>
      <c r="J5" s="4"/>
      <c r="K5" s="4">
        <v>360</v>
      </c>
      <c r="L5" s="4"/>
      <c r="M5" s="13"/>
      <c r="N5" s="4">
        <f t="shared" ref="N5:N8" si="1">SUM(B5:M5)</f>
        <v>660</v>
      </c>
      <c r="O5" s="5" t="s">
        <v>51</v>
      </c>
    </row>
    <row r="6" spans="1:15">
      <c r="A6" s="5" t="s">
        <v>78</v>
      </c>
      <c r="B6" s="4"/>
      <c r="C6" s="4"/>
      <c r="D6" s="4"/>
      <c r="E6" s="4">
        <v>500</v>
      </c>
      <c r="F6" s="4"/>
      <c r="G6" s="4"/>
      <c r="H6" s="4"/>
      <c r="I6" s="4"/>
      <c r="J6" s="4"/>
      <c r="K6" s="4"/>
      <c r="L6" s="4"/>
      <c r="M6" s="13"/>
      <c r="N6" s="4"/>
      <c r="O6" s="5"/>
    </row>
    <row r="7" spans="1:15">
      <c r="A7" s="5" t="s">
        <v>18</v>
      </c>
      <c r="B7" s="11">
        <v>1200</v>
      </c>
      <c r="C7" s="11">
        <v>1200</v>
      </c>
      <c r="D7" s="11">
        <v>1200</v>
      </c>
      <c r="E7" s="11">
        <v>1200</v>
      </c>
      <c r="F7" s="11">
        <v>1200</v>
      </c>
      <c r="G7" s="11">
        <v>1200</v>
      </c>
      <c r="H7" s="11">
        <v>1200</v>
      </c>
      <c r="I7" s="11">
        <v>1200</v>
      </c>
      <c r="J7" s="11">
        <v>1200</v>
      </c>
      <c r="K7" s="11">
        <v>1200</v>
      </c>
      <c r="L7" s="11">
        <v>1200</v>
      </c>
      <c r="M7" s="14">
        <v>1200</v>
      </c>
      <c r="N7" s="11">
        <f t="shared" si="1"/>
        <v>14400</v>
      </c>
      <c r="O7" s="5"/>
    </row>
    <row r="8" spans="1:15">
      <c r="A8" s="7" t="s">
        <v>19</v>
      </c>
      <c r="B8" s="4">
        <f>SUM(B4:B7)</f>
        <v>1200</v>
      </c>
      <c r="C8" s="4">
        <f t="shared" ref="C8:M8" si="2">SUM(C4:C7)</f>
        <v>1200</v>
      </c>
      <c r="D8" s="4">
        <f t="shared" si="2"/>
        <v>1200</v>
      </c>
      <c r="E8" s="4">
        <f t="shared" si="2"/>
        <v>1700</v>
      </c>
      <c r="F8" s="4">
        <f t="shared" si="2"/>
        <v>1500</v>
      </c>
      <c r="G8" s="4">
        <f t="shared" si="2"/>
        <v>1200</v>
      </c>
      <c r="H8" s="4">
        <f t="shared" si="2"/>
        <v>2700</v>
      </c>
      <c r="I8" s="4">
        <f t="shared" si="2"/>
        <v>1200</v>
      </c>
      <c r="J8" s="4">
        <f t="shared" si="2"/>
        <v>1200</v>
      </c>
      <c r="K8" s="4">
        <f t="shared" si="2"/>
        <v>1560</v>
      </c>
      <c r="L8" s="4">
        <f t="shared" si="2"/>
        <v>3000</v>
      </c>
      <c r="M8" s="13">
        <f t="shared" si="2"/>
        <v>1200</v>
      </c>
      <c r="N8" s="4">
        <f t="shared" si="1"/>
        <v>18860</v>
      </c>
      <c r="O8" s="5"/>
    </row>
    <row r="9" spans="1:15">
      <c r="A9" s="3" t="s">
        <v>20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>
      <c r="A10" s="3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"/>
    </row>
    <row r="11" spans="1:15">
      <c r="A11" s="5" t="s">
        <v>22</v>
      </c>
      <c r="B11" s="4"/>
      <c r="C11" s="4">
        <v>200</v>
      </c>
      <c r="D11" s="4"/>
      <c r="E11" s="4"/>
      <c r="F11" s="4">
        <v>100</v>
      </c>
      <c r="G11" s="4">
        <v>100</v>
      </c>
      <c r="H11" s="4"/>
      <c r="I11" s="4"/>
      <c r="J11" s="4"/>
      <c r="K11" s="4"/>
      <c r="L11" s="4">
        <v>200</v>
      </c>
      <c r="M11" s="13"/>
      <c r="N11" s="4">
        <f t="shared" ref="N11:N19" si="3">SUM(B11:M11)</f>
        <v>600</v>
      </c>
      <c r="O11" s="5"/>
    </row>
    <row r="12" spans="1:15">
      <c r="A12" s="5" t="s">
        <v>23</v>
      </c>
      <c r="B12" s="4">
        <v>100</v>
      </c>
      <c r="C12" s="4">
        <v>50</v>
      </c>
      <c r="D12" s="4">
        <v>150</v>
      </c>
      <c r="E12" s="4">
        <v>100</v>
      </c>
      <c r="F12" s="4">
        <v>100</v>
      </c>
      <c r="G12" s="4">
        <v>150</v>
      </c>
      <c r="H12" s="4">
        <v>150</v>
      </c>
      <c r="I12" s="4">
        <v>100</v>
      </c>
      <c r="J12" s="4">
        <v>100</v>
      </c>
      <c r="K12" s="4">
        <v>100</v>
      </c>
      <c r="L12" s="4">
        <v>100</v>
      </c>
      <c r="M12" s="13">
        <v>200</v>
      </c>
      <c r="N12" s="4">
        <f t="shared" si="3"/>
        <v>1400</v>
      </c>
      <c r="O12" s="5"/>
    </row>
    <row r="13" spans="1:15">
      <c r="A13" s="5" t="s">
        <v>24</v>
      </c>
      <c r="B13" s="4">
        <v>50</v>
      </c>
      <c r="C13" s="4"/>
      <c r="D13" s="4">
        <v>50</v>
      </c>
      <c r="E13" s="4"/>
      <c r="F13" s="4"/>
      <c r="G13" s="4">
        <v>50</v>
      </c>
      <c r="H13" s="4">
        <v>50</v>
      </c>
      <c r="I13" s="4"/>
      <c r="J13" s="4"/>
      <c r="K13" s="4"/>
      <c r="L13" s="4"/>
      <c r="M13" s="13">
        <v>100</v>
      </c>
      <c r="N13" s="4">
        <f t="shared" si="3"/>
        <v>300</v>
      </c>
      <c r="O13" s="5"/>
    </row>
    <row r="14" spans="1:15">
      <c r="A14" s="5" t="s">
        <v>25</v>
      </c>
      <c r="B14" s="4">
        <v>50</v>
      </c>
      <c r="C14" s="4">
        <v>50</v>
      </c>
      <c r="D14" s="4"/>
      <c r="E14" s="4"/>
      <c r="F14" s="4"/>
      <c r="G14" s="4"/>
      <c r="H14" s="4"/>
      <c r="I14" s="4"/>
      <c r="J14" s="4"/>
      <c r="K14" s="4"/>
      <c r="L14" s="4">
        <v>100</v>
      </c>
      <c r="M14" s="13"/>
      <c r="N14" s="4">
        <f t="shared" si="3"/>
        <v>200</v>
      </c>
      <c r="O14" s="5" t="s">
        <v>52</v>
      </c>
    </row>
    <row r="15" spans="1:15">
      <c r="A15" s="5" t="s">
        <v>26</v>
      </c>
      <c r="B15" s="4"/>
      <c r="C15" s="4">
        <v>100</v>
      </c>
      <c r="D15" s="4"/>
      <c r="E15" s="4"/>
      <c r="F15" s="4"/>
      <c r="G15" s="4"/>
      <c r="H15" s="4"/>
      <c r="I15" s="4"/>
      <c r="J15" s="4"/>
      <c r="K15" s="4"/>
      <c r="L15" s="4"/>
      <c r="M15" s="13"/>
      <c r="N15" s="4">
        <f t="shared" si="3"/>
        <v>100</v>
      </c>
      <c r="O15" s="5"/>
    </row>
    <row r="16" spans="1:15">
      <c r="A16" s="5" t="s">
        <v>27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3"/>
      <c r="N16" s="4">
        <f t="shared" si="3"/>
        <v>0</v>
      </c>
      <c r="O16" s="5"/>
    </row>
    <row r="17" spans="1:15">
      <c r="A17" s="5" t="s">
        <v>28</v>
      </c>
      <c r="B17" s="4">
        <v>800</v>
      </c>
      <c r="C17" s="4">
        <v>800</v>
      </c>
      <c r="D17" s="4">
        <v>800</v>
      </c>
      <c r="E17" s="4">
        <v>400</v>
      </c>
      <c r="F17" s="4">
        <v>800</v>
      </c>
      <c r="G17" s="4">
        <v>1600</v>
      </c>
      <c r="H17" s="4">
        <v>800</v>
      </c>
      <c r="I17" s="4">
        <v>400</v>
      </c>
      <c r="J17" s="4">
        <v>400</v>
      </c>
      <c r="K17" s="4">
        <v>1600</v>
      </c>
      <c r="L17" s="4">
        <v>1600</v>
      </c>
      <c r="M17" s="13">
        <v>400</v>
      </c>
      <c r="N17" s="4">
        <f t="shared" si="3"/>
        <v>10400</v>
      </c>
      <c r="O17" s="5"/>
    </row>
    <row r="18" spans="1:15">
      <c r="A18" s="5" t="s">
        <v>29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4"/>
      <c r="N18" s="11">
        <f t="shared" si="3"/>
        <v>0</v>
      </c>
      <c r="O18" s="5"/>
    </row>
    <row r="19" spans="1:15" ht="15" thickBot="1">
      <c r="A19" s="7" t="s">
        <v>83</v>
      </c>
      <c r="B19" s="12">
        <f>SUM(B11:B18)</f>
        <v>1000</v>
      </c>
      <c r="C19" s="12">
        <f t="shared" ref="C19:M19" si="4">SUM(C11:C18)</f>
        <v>1200</v>
      </c>
      <c r="D19" s="12">
        <f t="shared" si="4"/>
        <v>1000</v>
      </c>
      <c r="E19" s="12">
        <f t="shared" si="4"/>
        <v>500</v>
      </c>
      <c r="F19" s="12">
        <f t="shared" si="4"/>
        <v>1000</v>
      </c>
      <c r="G19" s="12">
        <f t="shared" si="4"/>
        <v>1900</v>
      </c>
      <c r="H19" s="12">
        <f t="shared" si="4"/>
        <v>1000</v>
      </c>
      <c r="I19" s="12">
        <f t="shared" si="4"/>
        <v>500</v>
      </c>
      <c r="J19" s="12">
        <f t="shared" si="4"/>
        <v>500</v>
      </c>
      <c r="K19" s="12">
        <f t="shared" si="4"/>
        <v>1700</v>
      </c>
      <c r="L19" s="12">
        <f t="shared" si="4"/>
        <v>2000</v>
      </c>
      <c r="M19" s="15">
        <f t="shared" si="4"/>
        <v>700</v>
      </c>
      <c r="N19" s="12">
        <f t="shared" si="3"/>
        <v>13000</v>
      </c>
      <c r="O19" s="5"/>
    </row>
    <row r="20" spans="1:15" ht="15" thickTop="1">
      <c r="A20" s="3" t="s">
        <v>30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"/>
    </row>
    <row r="21" spans="1:15">
      <c r="A21" s="5" t="s">
        <v>31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3"/>
      <c r="N21" s="4">
        <f t="shared" ref="N21:N32" si="5">SUM(B21:M21)</f>
        <v>0</v>
      </c>
      <c r="O21" s="5"/>
    </row>
    <row r="22" spans="1:15">
      <c r="A22" s="5" t="s">
        <v>32</v>
      </c>
      <c r="B22" s="4">
        <v>60</v>
      </c>
      <c r="C22" s="4">
        <v>60</v>
      </c>
      <c r="D22" s="4">
        <v>60</v>
      </c>
      <c r="E22" s="4">
        <v>60</v>
      </c>
      <c r="F22" s="4">
        <v>60</v>
      </c>
      <c r="G22" s="4">
        <v>60</v>
      </c>
      <c r="H22" s="4">
        <v>60</v>
      </c>
      <c r="I22" s="4">
        <v>60</v>
      </c>
      <c r="J22" s="4">
        <v>60</v>
      </c>
      <c r="K22" s="4"/>
      <c r="L22" s="4"/>
      <c r="M22" s="13"/>
      <c r="N22" s="4">
        <f t="shared" si="5"/>
        <v>540</v>
      </c>
      <c r="O22" s="5"/>
    </row>
    <row r="23" spans="1:15">
      <c r="A23" s="5" t="s">
        <v>33</v>
      </c>
      <c r="B23" s="4"/>
      <c r="C23" s="4"/>
      <c r="D23" s="4"/>
      <c r="E23" s="4"/>
      <c r="F23" s="4"/>
      <c r="G23" s="4">
        <v>500</v>
      </c>
      <c r="H23" s="4"/>
      <c r="I23" s="4"/>
      <c r="J23" s="4"/>
      <c r="K23" s="4"/>
      <c r="L23" s="4"/>
      <c r="M23" s="13"/>
      <c r="N23" s="4">
        <f t="shared" si="5"/>
        <v>500</v>
      </c>
      <c r="O23" s="5"/>
    </row>
    <row r="24" spans="1:15">
      <c r="A24" s="5" t="s">
        <v>34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3"/>
      <c r="N24" s="4">
        <f t="shared" si="5"/>
        <v>0</v>
      </c>
      <c r="O24" s="5"/>
    </row>
    <row r="25" spans="1:15">
      <c r="A25" s="5" t="s">
        <v>35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13"/>
      <c r="N25" s="4">
        <f t="shared" si="5"/>
        <v>0</v>
      </c>
      <c r="O25" s="5"/>
    </row>
    <row r="26" spans="1:15">
      <c r="A26" s="5" t="s">
        <v>36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13"/>
      <c r="N26" s="4">
        <f t="shared" si="5"/>
        <v>0</v>
      </c>
      <c r="O26" s="5"/>
    </row>
    <row r="27" spans="1:15">
      <c r="A27" s="5" t="s">
        <v>37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3"/>
      <c r="N27" s="4">
        <f t="shared" si="5"/>
        <v>0</v>
      </c>
      <c r="O27" s="5"/>
    </row>
    <row r="28" spans="1:15">
      <c r="A28" s="5" t="s">
        <v>38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3"/>
      <c r="N28" s="4">
        <f t="shared" si="5"/>
        <v>0</v>
      </c>
      <c r="O28" s="5"/>
    </row>
    <row r="29" spans="1:15">
      <c r="A29" s="5" t="s">
        <v>39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3"/>
      <c r="N29" s="4">
        <f t="shared" si="5"/>
        <v>0</v>
      </c>
      <c r="O29" s="5"/>
    </row>
    <row r="30" spans="1:15">
      <c r="A30" s="5" t="s">
        <v>40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13"/>
      <c r="N30" s="4">
        <f t="shared" si="5"/>
        <v>0</v>
      </c>
      <c r="O30" s="5"/>
    </row>
    <row r="31" spans="1:15">
      <c r="A31" s="5" t="s">
        <v>41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13"/>
      <c r="N31" s="4">
        <f t="shared" si="5"/>
        <v>0</v>
      </c>
      <c r="O31" s="5"/>
    </row>
    <row r="32" spans="1:15">
      <c r="A32" s="5" t="s">
        <v>42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13"/>
      <c r="N32" s="4">
        <f t="shared" si="5"/>
        <v>0</v>
      </c>
      <c r="O32" s="5"/>
    </row>
    <row r="33" spans="1:15">
      <c r="A33" s="5" t="s">
        <v>43</v>
      </c>
      <c r="B33" s="11">
        <v>400</v>
      </c>
      <c r="C33" s="11">
        <v>400</v>
      </c>
      <c r="D33" s="11">
        <v>400</v>
      </c>
      <c r="E33" s="11">
        <v>400</v>
      </c>
      <c r="F33" s="11">
        <v>400</v>
      </c>
      <c r="G33" s="11">
        <v>400</v>
      </c>
      <c r="H33" s="11">
        <v>400</v>
      </c>
      <c r="I33" s="11">
        <v>400</v>
      </c>
      <c r="J33" s="11">
        <v>400</v>
      </c>
      <c r="K33" s="11">
        <v>400</v>
      </c>
      <c r="L33" s="11">
        <v>400</v>
      </c>
      <c r="M33" s="14">
        <v>400</v>
      </c>
      <c r="N33" s="11">
        <f>SUM(B33:M33)</f>
        <v>4800</v>
      </c>
      <c r="O33" s="5"/>
    </row>
    <row r="34" spans="1:15" ht="15" thickBot="1">
      <c r="A34" s="7" t="s">
        <v>82</v>
      </c>
      <c r="B34" s="12">
        <f>SUM(B21:B33)</f>
        <v>460</v>
      </c>
      <c r="C34" s="12">
        <f t="shared" ref="C34:M34" si="6">SUM(C21:C33)</f>
        <v>460</v>
      </c>
      <c r="D34" s="12">
        <f t="shared" si="6"/>
        <v>460</v>
      </c>
      <c r="E34" s="12">
        <f t="shared" si="6"/>
        <v>460</v>
      </c>
      <c r="F34" s="12">
        <f t="shared" si="6"/>
        <v>460</v>
      </c>
      <c r="G34" s="12">
        <f t="shared" si="6"/>
        <v>960</v>
      </c>
      <c r="H34" s="12">
        <f t="shared" si="6"/>
        <v>460</v>
      </c>
      <c r="I34" s="12">
        <f t="shared" si="6"/>
        <v>460</v>
      </c>
      <c r="J34" s="12">
        <f t="shared" si="6"/>
        <v>460</v>
      </c>
      <c r="K34" s="12">
        <f t="shared" si="6"/>
        <v>400</v>
      </c>
      <c r="L34" s="12">
        <f t="shared" si="6"/>
        <v>400</v>
      </c>
      <c r="M34" s="12">
        <f t="shared" si="6"/>
        <v>400</v>
      </c>
      <c r="N34" s="12">
        <f>SUM(B34:M34)</f>
        <v>5840</v>
      </c>
      <c r="O34" s="5"/>
    </row>
    <row r="35" spans="1:15" ht="15" thickTop="1">
      <c r="A35" s="37" t="s">
        <v>81</v>
      </c>
      <c r="B35" s="4">
        <f>B34+B19</f>
        <v>1460</v>
      </c>
      <c r="C35" s="4">
        <f t="shared" ref="C35:M35" si="7">C34+C19</f>
        <v>1660</v>
      </c>
      <c r="D35" s="4">
        <f t="shared" si="7"/>
        <v>1460</v>
      </c>
      <c r="E35" s="4">
        <f t="shared" si="7"/>
        <v>960</v>
      </c>
      <c r="F35" s="4">
        <f t="shared" si="7"/>
        <v>1460</v>
      </c>
      <c r="G35" s="4">
        <f t="shared" si="7"/>
        <v>2860</v>
      </c>
      <c r="H35" s="4">
        <f t="shared" si="7"/>
        <v>1460</v>
      </c>
      <c r="I35" s="4">
        <f t="shared" si="7"/>
        <v>960</v>
      </c>
      <c r="J35" s="4">
        <f t="shared" si="7"/>
        <v>960</v>
      </c>
      <c r="K35" s="4">
        <f t="shared" si="7"/>
        <v>2100</v>
      </c>
      <c r="L35" s="4">
        <f t="shared" si="7"/>
        <v>2400</v>
      </c>
      <c r="M35" s="4">
        <f t="shared" si="7"/>
        <v>1100</v>
      </c>
      <c r="N35" s="4"/>
      <c r="O35" s="5"/>
    </row>
    <row r="36" spans="1:15">
      <c r="A36" s="7" t="s">
        <v>79</v>
      </c>
      <c r="B36" s="4">
        <f>B8-B35</f>
        <v>-260</v>
      </c>
      <c r="C36" s="4">
        <f t="shared" ref="C36:M36" si="8">C8-C35</f>
        <v>-460</v>
      </c>
      <c r="D36" s="4">
        <f t="shared" si="8"/>
        <v>-260</v>
      </c>
      <c r="E36" s="4">
        <f t="shared" si="8"/>
        <v>740</v>
      </c>
      <c r="F36" s="4">
        <f t="shared" si="8"/>
        <v>40</v>
      </c>
      <c r="G36" s="4">
        <f t="shared" si="8"/>
        <v>-1660</v>
      </c>
      <c r="H36" s="4">
        <f t="shared" si="8"/>
        <v>1240</v>
      </c>
      <c r="I36" s="4">
        <f t="shared" si="8"/>
        <v>240</v>
      </c>
      <c r="J36" s="4">
        <f t="shared" si="8"/>
        <v>240</v>
      </c>
      <c r="K36" s="4">
        <f t="shared" si="8"/>
        <v>-540</v>
      </c>
      <c r="L36" s="4">
        <f t="shared" si="8"/>
        <v>600</v>
      </c>
      <c r="M36" s="4">
        <f t="shared" si="8"/>
        <v>100</v>
      </c>
      <c r="N36" s="4">
        <f>SUM(B36:M36)</f>
        <v>20</v>
      </c>
      <c r="O36" s="5"/>
    </row>
    <row r="37" spans="1:1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6"/>
    </row>
    <row r="38" spans="1:15">
      <c r="A38" s="3" t="s">
        <v>44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</row>
    <row r="39" spans="1:15">
      <c r="A39" s="5" t="s">
        <v>45</v>
      </c>
      <c r="B39" s="4">
        <v>105</v>
      </c>
      <c r="C39" s="4">
        <v>105</v>
      </c>
      <c r="D39" s="4">
        <v>105</v>
      </c>
      <c r="E39" s="4">
        <v>105</v>
      </c>
      <c r="F39" s="4">
        <v>105</v>
      </c>
      <c r="G39" s="4">
        <v>105</v>
      </c>
      <c r="H39" s="4">
        <v>105</v>
      </c>
      <c r="I39" s="4">
        <v>105</v>
      </c>
      <c r="J39" s="4">
        <v>105</v>
      </c>
      <c r="K39" s="4">
        <v>105</v>
      </c>
      <c r="L39" s="4">
        <v>105</v>
      </c>
      <c r="M39" s="4">
        <v>105</v>
      </c>
      <c r="N39" s="4">
        <f t="shared" ref="N39:N45" si="9">SUM(B39:M39)</f>
        <v>1260</v>
      </c>
      <c r="O39" s="5"/>
    </row>
    <row r="40" spans="1:15">
      <c r="A40" s="5" t="s">
        <v>46</v>
      </c>
      <c r="B40" s="4"/>
      <c r="C40" s="4"/>
      <c r="D40" s="4"/>
      <c r="E40" s="4">
        <v>162</v>
      </c>
      <c r="F40" s="4"/>
      <c r="G40" s="4"/>
      <c r="H40" s="4"/>
      <c r="I40" s="4">
        <v>243</v>
      </c>
      <c r="J40" s="4"/>
      <c r="K40" s="4"/>
      <c r="L40" s="4"/>
      <c r="M40" s="4">
        <v>259.2</v>
      </c>
      <c r="N40" s="4">
        <f t="shared" si="9"/>
        <v>664.2</v>
      </c>
      <c r="O40" s="5" t="s">
        <v>53</v>
      </c>
    </row>
    <row r="41" spans="1:15">
      <c r="A41" s="5" t="s">
        <v>47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>
        <f t="shared" si="9"/>
        <v>0</v>
      </c>
      <c r="O41" s="5"/>
    </row>
    <row r="42" spans="1:15">
      <c r="A42" s="5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>
        <f t="shared" si="9"/>
        <v>0</v>
      </c>
      <c r="O42" s="5"/>
    </row>
    <row r="43" spans="1:15">
      <c r="A43" s="5" t="s">
        <v>49</v>
      </c>
      <c r="B43" s="4">
        <v>600</v>
      </c>
      <c r="C43" s="4">
        <v>600</v>
      </c>
      <c r="D43" s="4">
        <v>600</v>
      </c>
      <c r="E43" s="4">
        <v>600</v>
      </c>
      <c r="F43" s="4">
        <v>600</v>
      </c>
      <c r="G43" s="4">
        <v>600</v>
      </c>
      <c r="H43" s="4">
        <v>600</v>
      </c>
      <c r="I43" s="4">
        <v>600</v>
      </c>
      <c r="J43" s="4">
        <v>600</v>
      </c>
      <c r="K43" s="4">
        <v>600</v>
      </c>
      <c r="L43" s="4">
        <v>600</v>
      </c>
      <c r="M43" s="4">
        <v>600</v>
      </c>
      <c r="N43" s="4">
        <f t="shared" si="9"/>
        <v>7200</v>
      </c>
      <c r="O43" s="5"/>
    </row>
    <row r="44" spans="1:15" ht="15" thickBot="1">
      <c r="A44" s="7" t="s">
        <v>19</v>
      </c>
      <c r="B44" s="12">
        <f>SUM(B39:B43)</f>
        <v>705</v>
      </c>
      <c r="C44" s="12">
        <f t="shared" ref="C44:M44" si="10">SUM(C39:C43)</f>
        <v>705</v>
      </c>
      <c r="D44" s="12">
        <f t="shared" si="10"/>
        <v>705</v>
      </c>
      <c r="E44" s="12">
        <f t="shared" si="10"/>
        <v>867</v>
      </c>
      <c r="F44" s="12">
        <f t="shared" si="10"/>
        <v>705</v>
      </c>
      <c r="G44" s="12">
        <f t="shared" si="10"/>
        <v>705</v>
      </c>
      <c r="H44" s="12">
        <f t="shared" si="10"/>
        <v>705</v>
      </c>
      <c r="I44" s="12">
        <f t="shared" si="10"/>
        <v>948</v>
      </c>
      <c r="J44" s="12">
        <f t="shared" si="10"/>
        <v>705</v>
      </c>
      <c r="K44" s="12">
        <f t="shared" si="10"/>
        <v>705</v>
      </c>
      <c r="L44" s="12">
        <f t="shared" si="10"/>
        <v>705</v>
      </c>
      <c r="M44" s="12">
        <f t="shared" si="10"/>
        <v>964.2</v>
      </c>
      <c r="N44" s="12">
        <f t="shared" si="9"/>
        <v>9124.2000000000007</v>
      </c>
      <c r="O44" s="5"/>
    </row>
    <row r="45" spans="1:15" ht="16" thickTop="1" thickBot="1">
      <c r="A45" s="7" t="s">
        <v>80</v>
      </c>
      <c r="B45" s="16">
        <f t="shared" ref="B45:M45" si="11">B36-B44</f>
        <v>-965</v>
      </c>
      <c r="C45" s="16">
        <f t="shared" si="11"/>
        <v>-1165</v>
      </c>
      <c r="D45" s="16">
        <f t="shared" si="11"/>
        <v>-965</v>
      </c>
      <c r="E45" s="16">
        <f t="shared" si="11"/>
        <v>-127</v>
      </c>
      <c r="F45" s="16">
        <f t="shared" si="11"/>
        <v>-665</v>
      </c>
      <c r="G45" s="16">
        <f t="shared" si="11"/>
        <v>-2365</v>
      </c>
      <c r="H45" s="16">
        <f t="shared" si="11"/>
        <v>535</v>
      </c>
      <c r="I45" s="16">
        <f t="shared" si="11"/>
        <v>-708</v>
      </c>
      <c r="J45" s="16">
        <f t="shared" si="11"/>
        <v>-465</v>
      </c>
      <c r="K45" s="16">
        <f t="shared" si="11"/>
        <v>-1245</v>
      </c>
      <c r="L45" s="16">
        <f t="shared" si="11"/>
        <v>-105</v>
      </c>
      <c r="M45" s="16">
        <f t="shared" si="11"/>
        <v>-864.2</v>
      </c>
      <c r="N45" s="16">
        <f t="shared" si="9"/>
        <v>-9104.2000000000007</v>
      </c>
      <c r="O45" s="5"/>
    </row>
    <row r="46" spans="1:15" ht="15" thickTop="1">
      <c r="A46" s="7" t="s">
        <v>50</v>
      </c>
      <c r="B46" s="10">
        <f t="shared" ref="B46:M46" si="12">B2+B45</f>
        <v>8555</v>
      </c>
      <c r="C46" s="10">
        <f t="shared" si="12"/>
        <v>7390</v>
      </c>
      <c r="D46" s="10">
        <f t="shared" si="12"/>
        <v>6425</v>
      </c>
      <c r="E46" s="10">
        <f t="shared" si="12"/>
        <v>6298</v>
      </c>
      <c r="F46" s="10">
        <f t="shared" si="12"/>
        <v>5633</v>
      </c>
      <c r="G46" s="10">
        <f t="shared" si="12"/>
        <v>3268</v>
      </c>
      <c r="H46" s="10">
        <f t="shared" si="12"/>
        <v>3803</v>
      </c>
      <c r="I46" s="10">
        <f t="shared" si="12"/>
        <v>3095</v>
      </c>
      <c r="J46" s="10">
        <f t="shared" si="12"/>
        <v>2630</v>
      </c>
      <c r="K46" s="10">
        <f t="shared" si="12"/>
        <v>1385</v>
      </c>
      <c r="L46" s="10">
        <f t="shared" si="12"/>
        <v>1280</v>
      </c>
      <c r="M46" s="10">
        <f t="shared" si="12"/>
        <v>415.79999999999995</v>
      </c>
      <c r="N46" s="10"/>
      <c r="O46" s="9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6ED578B5C7964095AC29F66DF3BFA9" ma:contentTypeVersion="5" ma:contentTypeDescription="Create a new document." ma:contentTypeScope="" ma:versionID="749103ea8b9b432ee2c2d982221b3d0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c6839954082874df4ac5bc63b37cd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8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9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0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1" nillable="true" ma:displayName="E-Mail From" ma:hidden="true" ma:internalName="EmailFrom">
      <xsd:simpleType>
        <xsd:restriction base="dms:Text"/>
      </xsd:simpleType>
    </xsd:element>
    <xsd:element name="EmailSubject" ma:index="12" nillable="true" ma:displayName="E-Mail Subject" ma:hidden="true" ma:internalName="EmailSubjec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6B739B-0B49-40B7-8134-284D77901FB3}">
  <ds:schemaRefs>
    <ds:schemaRef ds:uri="http://purl.org/dc/dcmitype/"/>
    <ds:schemaRef ds:uri="http://schemas.microsoft.com/sharepoint/v3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D6CBAC6-D853-462B-A9E3-CDDA91A326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03158C-0285-42E6-88A3-0EC0370E04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</vt:lpstr>
      <vt:lpstr>CF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schiang</dc:creator>
  <cp:lastModifiedBy>Kaia Bondera</cp:lastModifiedBy>
  <dcterms:created xsi:type="dcterms:W3CDTF">2012-09-03T07:40:52Z</dcterms:created>
  <dcterms:modified xsi:type="dcterms:W3CDTF">2014-06-22T03:52:23Z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0x010100086ED578B5C7964095AC29F66DF3BFA9</vt:lpwstr>
  </property>
</Properties>
</file>